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E:\ИБ\"/>
    </mc:Choice>
  </mc:AlternateContent>
  <xr:revisionPtr revIDLastSave="0" documentId="13_ncr:1_{F730AE4A-5E88-4E70-8B47-599181D41F6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Рейтинг регионов" sheetId="2" r:id="rId1"/>
  </sheets>
  <definedNames>
    <definedName name="_xlnm.Print_Area" localSheetId="0">'Рейтинг регионов'!$A$1:$J$88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I86" i="2" l="1"/>
  <c r="J86" i="2" l="1"/>
  <c r="G86" i="2" l="1"/>
  <c r="F86" i="2" l="1"/>
  <c r="H86" i="2" s="1"/>
  <c r="E86" i="2"/>
  <c r="D86" i="2"/>
</calcChain>
</file>

<file path=xl/sharedStrings.xml><?xml version="1.0" encoding="utf-8"?>
<sst xmlns="http://schemas.openxmlformats.org/spreadsheetml/2006/main" count="179" uniqueCount="104">
  <si>
    <t>Округ</t>
  </si>
  <si>
    <t>Регион</t>
  </si>
  <si>
    <t>ЦФО</t>
  </si>
  <si>
    <t>Курская область</t>
  </si>
  <si>
    <t>Рязанская область</t>
  </si>
  <si>
    <t>ПФО</t>
  </si>
  <si>
    <t>Нижегородская область</t>
  </si>
  <si>
    <t>Орловская область</t>
  </si>
  <si>
    <t>СКФО</t>
  </si>
  <si>
    <t>Ставропольский край</t>
  </si>
  <si>
    <t>Республика Северная Осетия - Алания</t>
  </si>
  <si>
    <t>СЗФО</t>
  </si>
  <si>
    <t>Новгородская область</t>
  </si>
  <si>
    <t>Калининградская область</t>
  </si>
  <si>
    <t>УрФО</t>
  </si>
  <si>
    <t>Тюменская область</t>
  </si>
  <si>
    <t>Республика Дагестан</t>
  </si>
  <si>
    <t>ДФО</t>
  </si>
  <si>
    <t>Чукотский автономный округ</t>
  </si>
  <si>
    <t>Мурманская область</t>
  </si>
  <si>
    <t>Ульяновская область</t>
  </si>
  <si>
    <t>Пензенская область</t>
  </si>
  <si>
    <t>Республика Коми</t>
  </si>
  <si>
    <t>ЮФО</t>
  </si>
  <si>
    <t>Республика Калмыкия</t>
  </si>
  <si>
    <t>Воронежская область</t>
  </si>
  <si>
    <t>Брянская область</t>
  </si>
  <si>
    <t>Самарская область</t>
  </si>
  <si>
    <t>Липецкая область</t>
  </si>
  <si>
    <t>Ивановская область</t>
  </si>
  <si>
    <t>Калужская область</t>
  </si>
  <si>
    <t>Республика Татарстан</t>
  </si>
  <si>
    <t>Чувашская Республика</t>
  </si>
  <si>
    <t>Ленинградская область</t>
  </si>
  <si>
    <t>Карачаево-Черкесская Республика</t>
  </si>
  <si>
    <t>Псковская область</t>
  </si>
  <si>
    <t>Тамбовская область</t>
  </si>
  <si>
    <t>Волгоградская область</t>
  </si>
  <si>
    <t>СФО</t>
  </si>
  <si>
    <t>Омская область</t>
  </si>
  <si>
    <t>Чеченская Республика</t>
  </si>
  <si>
    <t>Республика Мордовия</t>
  </si>
  <si>
    <t>Ростовская область</t>
  </si>
  <si>
    <t>Тульская область</t>
  </si>
  <si>
    <t>Хабаровский край</t>
  </si>
  <si>
    <t>Владимирская область</t>
  </si>
  <si>
    <t>Московская область</t>
  </si>
  <si>
    <t>Челябинская область</t>
  </si>
  <si>
    <t>Смоленская область</t>
  </si>
  <si>
    <t>Белгородская область</t>
  </si>
  <si>
    <t>Красноярский край</t>
  </si>
  <si>
    <t>Ямало-Ненецкий автономный округ</t>
  </si>
  <si>
    <t>Тверская область</t>
  </si>
  <si>
    <t>Кировская область</t>
  </si>
  <si>
    <t>Саратовская область</t>
  </si>
  <si>
    <t>Пермский край</t>
  </si>
  <si>
    <t>Республика Башкортостан</t>
  </si>
  <si>
    <t>Сахалинская область</t>
  </si>
  <si>
    <t>Курганская область</t>
  </si>
  <si>
    <t>Оренбургская область</t>
  </si>
  <si>
    <t>Костромская область</t>
  </si>
  <si>
    <t>Архангельская область</t>
  </si>
  <si>
    <t>Республика Крым</t>
  </si>
  <si>
    <t>Амурская область</t>
  </si>
  <si>
    <t>Свердловская область</t>
  </si>
  <si>
    <t>Иркутская область</t>
  </si>
  <si>
    <t>Вологодская область</t>
  </si>
  <si>
    <t>Астраханская область</t>
  </si>
  <si>
    <t>Удмуртская Республика</t>
  </si>
  <si>
    <t>Краснодарский край</t>
  </si>
  <si>
    <t>Санкт-Петербург</t>
  </si>
  <si>
    <t>Томская область</t>
  </si>
  <si>
    <t>Ярославская область</t>
  </si>
  <si>
    <t>Приморский край</t>
  </si>
  <si>
    <t>Забайкальский край</t>
  </si>
  <si>
    <t>Москва</t>
  </si>
  <si>
    <t>Новосибирская область</t>
  </si>
  <si>
    <t>Республика Марий Эл</t>
  </si>
  <si>
    <t>Севастополь</t>
  </si>
  <si>
    <t>Кол-во уроков</t>
  </si>
  <si>
    <t>№ п/п</t>
  </si>
  <si>
    <t>% школ от общего</t>
  </si>
  <si>
    <t>Итог</t>
  </si>
  <si>
    <t>Еврейская автономная область</t>
  </si>
  <si>
    <t>Камчатский край</t>
  </si>
  <si>
    <t>Республика Саха (Якутия)</t>
  </si>
  <si>
    <t>Кабардино-Балкарская Республика</t>
  </si>
  <si>
    <t>Республика Ингушетия</t>
  </si>
  <si>
    <t>Алтайский край</t>
  </si>
  <si>
    <t>Республика Алтай</t>
  </si>
  <si>
    <t>Республика Бурятия</t>
  </si>
  <si>
    <t>Республика Адыгея</t>
  </si>
  <si>
    <t>Магаданская область</t>
  </si>
  <si>
    <t>Просмотров</t>
  </si>
  <si>
    <t xml:space="preserve"> Кол-во школ, принявших участие</t>
  </si>
  <si>
    <t>Кол-во школ  в регионе всего*</t>
  </si>
  <si>
    <t>Кемеровская область - Кузбасс</t>
  </si>
  <si>
    <t>Организации для детей-сирот и детей оставшихся без попечения родителей</t>
  </si>
  <si>
    <t xml:space="preserve">* Данные о количестве школ в регионе взяты из открытых источников информации. Если вы обнаружили ошибку или неточность, пожалуйста, сообщите об этом в письме организаторам. </t>
  </si>
  <si>
    <t>Кол-во ПОО, принявших участие</t>
  </si>
  <si>
    <t>Ханты-Мансийский автономный округ</t>
  </si>
  <si>
    <t>Республика Карелия</t>
  </si>
  <si>
    <t>Республика Хакасия</t>
  </si>
  <si>
    <t>Рейтинг регионов осенней сессии «Онлайн-уроков финансовой грамотности» на 19.10.2020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</si>
</sst>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12"/>
      <color theme="4" tint="-0.499984740745262"/>
      <name val="Calibri"/>
      <family val="2"/>
      <charset val="204"/>
      <scheme val="minor"/>
    </font>
    <font>
      <b/>
      <sz val="14"/>
      <color theme="4" tint="-0.499984740745262"/>
      <name val="Calibri"/>
      <family val="2"/>
      <charset val="204"/>
      <scheme val="minor"/>
    </font>
    <font>
      <sz val="11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/>
      <bottom/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29">
    <xf numFmtId="0" fontId="0" fillId="0" borderId="0" xfId="0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wrapText="1"/>
    </xf>
    <xf numFmtId="0" fontId="1" fillId="0" borderId="0" xfId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left" wrapText="1"/>
    </xf>
    <xf numFmtId="164" fontId="1" fillId="0" borderId="0" xfId="1" applyNumberFormat="1" applyFont="1" applyFill="1" applyBorder="1" applyAlignment="1">
      <alignment horizontal="center" vertical="center" wrapText="1"/>
    </xf>
    <xf numFmtId="164" fontId="0" fillId="0" borderId="0" xfId="0" applyNumberFormat="1" applyFont="1" applyFill="1" applyBorder="1" applyAlignment="1">
      <alignment horizontal="left" wrapText="1"/>
    </xf>
    <xf numFmtId="164" fontId="0" fillId="0" borderId="0" xfId="0" applyNumberFormat="1" applyFont="1" applyFill="1" applyBorder="1" applyAlignment="1">
      <alignment wrapText="1"/>
    </xf>
    <xf numFmtId="0" fontId="4" fillId="0" borderId="0" xfId="0" applyNumberFormat="1" applyFont="1" applyFill="1" applyBorder="1" applyAlignment="1" applyProtection="1">
      <alignment wrapText="1"/>
    </xf>
    <xf numFmtId="164" fontId="4" fillId="0" borderId="0" xfId="0" applyNumberFormat="1" applyFont="1" applyFill="1" applyBorder="1" applyAlignment="1" applyProtection="1">
      <alignment wrapText="1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6" fillId="0" borderId="1" xfId="2" applyFont="1" applyFill="1" applyBorder="1" applyAlignment="1">
      <alignment wrapText="1"/>
    </xf>
    <xf numFmtId="0" fontId="3" fillId="0" borderId="0" xfId="0" applyFont="1" applyFill="1" applyBorder="1" applyAlignment="1">
      <alignment vertical="top" wrapText="1"/>
    </xf>
    <xf numFmtId="0" fontId="8" fillId="0" borderId="0" xfId="0" applyFont="1" applyFill="1" applyBorder="1" applyAlignment="1">
      <alignment vertical="center" wrapText="1"/>
    </xf>
    <xf numFmtId="0" fontId="6" fillId="0" borderId="1" xfId="2" applyFont="1" applyFill="1" applyBorder="1" applyAlignment="1">
      <alignment horizontal="right" wrapText="1"/>
    </xf>
    <xf numFmtId="0" fontId="7" fillId="0" borderId="0" xfId="2"/>
    <xf numFmtId="0" fontId="5" fillId="0" borderId="2" xfId="0" applyFont="1" applyFill="1" applyBorder="1" applyAlignment="1">
      <alignment horizontal="center" wrapText="1"/>
    </xf>
    <xf numFmtId="0" fontId="10" fillId="0" borderId="1" xfId="2" applyFont="1" applyFill="1" applyBorder="1" applyAlignment="1">
      <alignment wrapText="1"/>
    </xf>
    <xf numFmtId="0" fontId="10" fillId="0" borderId="1" xfId="2" applyFont="1" applyFill="1" applyBorder="1" applyAlignment="1">
      <alignment horizontal="right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64" fontId="6" fillId="0" borderId="1" xfId="2" applyNumberFormat="1" applyFont="1" applyFill="1" applyBorder="1" applyAlignment="1">
      <alignment horizontal="right" wrapText="1"/>
    </xf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top" wrapText="1"/>
    </xf>
  </cellXfs>
  <cellStyles count="3">
    <cellStyle name="Обычный" xfId="0" builtinId="0"/>
    <cellStyle name="Обычный_Лист1" xfId="2" xr:uid="{00000000-0005-0000-0000-000001000000}"/>
    <cellStyle name="Обычный_Лист2" xfId="1" xr:uid="{00000000-0005-0000-0000-000002000000}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164" formatCode="0.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charset val="204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  <dxf>
      <font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164" formatCode="0.0"/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1" indent="0" justifyLastLine="0" shrinkToFit="0" readingOrder="0"/>
      <border>
        <right style="thin">
          <color indexed="22"/>
        </right>
      </border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textRotation="0" wrapTex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8"/>
        </left>
        <right style="thin">
          <color indexed="8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Таблица1" displayName="Таблица1" ref="A2:J86" totalsRowCount="1" headerRowDxfId="22" dataDxfId="21" totalsRowDxfId="20">
  <autoFilter ref="A2:J85" xr:uid="{00000000-0009-0000-0100-000001000000}"/>
  <tableColumns count="10">
    <tableColumn id="1" xr3:uid="{00000000-0010-0000-0000-000001000000}" name="№ п/п" totalsRowLabel="Итог" dataDxfId="19" totalsRowDxfId="9"/>
    <tableColumn id="2" xr3:uid="{00000000-0010-0000-0000-000002000000}" name="Округ" dataDxfId="18" totalsRowDxfId="8" dataCellStyle="Обычный_Лист1"/>
    <tableColumn id="3" xr3:uid="{00000000-0010-0000-0000-000003000000}" name="Регион" dataDxfId="17" totalsRowDxfId="7" dataCellStyle="Обычный_Лист1"/>
    <tableColumn id="4" xr3:uid="{00000000-0010-0000-0000-000004000000}" name="Кол-во уроков" totalsRowFunction="sum" dataDxfId="16" totalsRowDxfId="6" dataCellStyle="Обычный_Лист1"/>
    <tableColumn id="5" xr3:uid="{00000000-0010-0000-0000-000005000000}" name="Просмотров" totalsRowFunction="sum" dataDxfId="15" totalsRowDxfId="5" dataCellStyle="Обычный_Лист1"/>
    <tableColumn id="10" xr3:uid="{00000000-0010-0000-0000-00000A000000}" name=" Кол-во школ, принявших участие" totalsRowFunction="sum" dataDxfId="14" totalsRowDxfId="4" dataCellStyle="Обычный_Лист1"/>
    <tableColumn id="15" xr3:uid="{00000000-0010-0000-0000-00000F000000}" name="Кол-во школ  в регионе всего*" totalsRowFunction="sum" dataDxfId="13" totalsRowDxfId="3" dataCellStyle="Обычный_Лист1"/>
    <tableColumn id="11" xr3:uid="{00000000-0010-0000-0000-00000B000000}" name="% школ от общего" totalsRowFunction="custom" dataDxfId="12" totalsRowDxfId="2" dataCellStyle="Обычный_Лист1">
      <totalsRowFormula>Таблица1[[#Totals],[ Кол-во школ, принявших участие]]/Таблица1[[#Totals],[Кол-во школ  в регионе всего*]]*100</totalsRowFormula>
    </tableColumn>
    <tableColumn id="6" xr3:uid="{00000000-0010-0000-0000-000006000000}" name="Кол-во ПОО, принявших участие" totalsRowFunction="sum" dataDxfId="11" totalsRowDxfId="1" dataCellStyle="Обычный_Лист1"/>
    <tableColumn id="7" xr3:uid="{00000000-0010-0000-0000-000007000000}" name="Организации для детей-сирот и детей оставшихся без попечения родителей" totalsRowFunction="sum" dataDxfId="10" totalsRowDxfId="0" dataCellStyle="Обычный_Лист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9"/>
  <sheetViews>
    <sheetView tabSelected="1" view="pageBreakPreview" zoomScaleNormal="130" zoomScaleSheetLayoutView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I86" sqref="I86"/>
    </sheetView>
  </sheetViews>
  <sheetFormatPr defaultRowHeight="15" x14ac:dyDescent="0.25"/>
  <cols>
    <col min="1" max="1" width="8.7109375" style="5" customWidth="1"/>
    <col min="2" max="2" width="12.85546875" style="3" customWidth="1"/>
    <col min="3" max="3" width="39.7109375" style="3" customWidth="1"/>
    <col min="4" max="4" width="18.140625" style="3" customWidth="1"/>
    <col min="5" max="5" width="17.28515625" style="3" customWidth="1"/>
    <col min="6" max="6" width="17.42578125" style="3" customWidth="1"/>
    <col min="7" max="7" width="17.85546875" style="3" customWidth="1"/>
    <col min="8" max="8" width="19" style="9" customWidth="1"/>
    <col min="9" max="9" width="18" style="3" customWidth="1"/>
    <col min="10" max="10" width="29.28515625" style="3" customWidth="1"/>
    <col min="11" max="12" width="16.28515625" style="3" customWidth="1"/>
    <col min="13" max="16384" width="9.140625" style="3"/>
  </cols>
  <sheetData>
    <row r="1" spans="1:12" ht="29.25" customHeight="1" x14ac:dyDescent="0.25">
      <c r="A1" s="27" t="s">
        <v>103</v>
      </c>
      <c r="B1" s="27"/>
      <c r="C1" s="27"/>
      <c r="D1" s="27"/>
      <c r="E1" s="27"/>
      <c r="F1" s="27"/>
      <c r="G1" s="27"/>
      <c r="H1" s="27"/>
      <c r="I1" s="27"/>
      <c r="J1" s="27"/>
      <c r="K1" s="17"/>
      <c r="L1" s="17"/>
    </row>
    <row r="2" spans="1:12" s="1" customFormat="1" ht="60" customHeight="1" x14ac:dyDescent="0.25">
      <c r="A2" s="2" t="s">
        <v>80</v>
      </c>
      <c r="B2" s="4" t="s">
        <v>0</v>
      </c>
      <c r="C2" s="4" t="s">
        <v>1</v>
      </c>
      <c r="D2" s="4" t="s">
        <v>79</v>
      </c>
      <c r="E2" s="4" t="s">
        <v>93</v>
      </c>
      <c r="F2" s="4" t="s">
        <v>94</v>
      </c>
      <c r="G2" s="4" t="s">
        <v>95</v>
      </c>
      <c r="H2" s="7" t="s">
        <v>81</v>
      </c>
      <c r="I2" s="7" t="s">
        <v>99</v>
      </c>
      <c r="J2" s="4" t="s">
        <v>97</v>
      </c>
    </row>
    <row r="3" spans="1:12" x14ac:dyDescent="0.25">
      <c r="A3" s="5">
        <v>1</v>
      </c>
      <c r="B3" s="15" t="s">
        <v>2</v>
      </c>
      <c r="C3" s="15" t="s">
        <v>49</v>
      </c>
      <c r="D3" s="18">
        <v>1649</v>
      </c>
      <c r="E3" s="18">
        <v>28565</v>
      </c>
      <c r="F3" s="18">
        <v>258</v>
      </c>
      <c r="G3" s="18">
        <v>524</v>
      </c>
      <c r="H3" s="26">
        <v>49.236641221374043</v>
      </c>
      <c r="I3" s="18">
        <v>13</v>
      </c>
      <c r="J3" s="18">
        <v>2</v>
      </c>
    </row>
    <row r="4" spans="1:12" x14ac:dyDescent="0.25">
      <c r="A4" s="5">
        <f>A3+1</f>
        <v>2</v>
      </c>
      <c r="B4" s="15" t="s">
        <v>2</v>
      </c>
      <c r="C4" s="15" t="s">
        <v>4</v>
      </c>
      <c r="D4" s="18">
        <v>329</v>
      </c>
      <c r="E4" s="18">
        <v>4990</v>
      </c>
      <c r="F4" s="18">
        <v>131</v>
      </c>
      <c r="G4" s="18">
        <v>271</v>
      </c>
      <c r="H4" s="26">
        <v>48.339483394833948</v>
      </c>
      <c r="I4" s="18">
        <v>1</v>
      </c>
      <c r="J4" s="19">
        <v>2</v>
      </c>
    </row>
    <row r="5" spans="1:12" x14ac:dyDescent="0.25">
      <c r="A5" s="5">
        <f t="shared" ref="A5:A68" si="0">A4+1</f>
        <v>3</v>
      </c>
      <c r="B5" s="15" t="s">
        <v>2</v>
      </c>
      <c r="C5" s="15" t="s">
        <v>3</v>
      </c>
      <c r="D5" s="18">
        <v>877</v>
      </c>
      <c r="E5" s="18">
        <v>10114</v>
      </c>
      <c r="F5" s="18">
        <v>240</v>
      </c>
      <c r="G5" s="18">
        <v>535</v>
      </c>
      <c r="H5" s="26">
        <v>44.859813084112147</v>
      </c>
      <c r="I5" s="18">
        <v>11</v>
      </c>
      <c r="J5" s="19">
        <v>6</v>
      </c>
    </row>
    <row r="6" spans="1:12" x14ac:dyDescent="0.25">
      <c r="A6" s="5">
        <f t="shared" si="0"/>
        <v>4</v>
      </c>
      <c r="B6" s="15" t="s">
        <v>23</v>
      </c>
      <c r="C6" s="15" t="s">
        <v>69</v>
      </c>
      <c r="D6" s="18">
        <v>2134</v>
      </c>
      <c r="E6" s="18">
        <v>42651</v>
      </c>
      <c r="F6" s="18">
        <v>448</v>
      </c>
      <c r="G6" s="18">
        <v>1115</v>
      </c>
      <c r="H6" s="26">
        <v>40.179372197309412</v>
      </c>
      <c r="I6" s="19">
        <v>11</v>
      </c>
      <c r="J6" s="19"/>
    </row>
    <row r="7" spans="1:12" x14ac:dyDescent="0.25">
      <c r="A7" s="5">
        <f t="shared" si="0"/>
        <v>5</v>
      </c>
      <c r="B7" s="15" t="s">
        <v>2</v>
      </c>
      <c r="C7" s="15" t="s">
        <v>30</v>
      </c>
      <c r="D7" s="18">
        <v>447</v>
      </c>
      <c r="E7" s="18">
        <v>6672</v>
      </c>
      <c r="F7" s="18">
        <v>113</v>
      </c>
      <c r="G7" s="18">
        <v>318</v>
      </c>
      <c r="H7" s="26">
        <v>35.534591194968549</v>
      </c>
      <c r="I7" s="18">
        <v>6</v>
      </c>
      <c r="J7" s="18"/>
    </row>
    <row r="8" spans="1:12" ht="15.75" customHeight="1" x14ac:dyDescent="0.25">
      <c r="A8" s="5">
        <f t="shared" si="0"/>
        <v>6</v>
      </c>
      <c r="B8" s="15" t="s">
        <v>2</v>
      </c>
      <c r="C8" s="15" t="s">
        <v>7</v>
      </c>
      <c r="D8" s="18">
        <v>468</v>
      </c>
      <c r="E8" s="18">
        <v>7143</v>
      </c>
      <c r="F8" s="18">
        <v>114</v>
      </c>
      <c r="G8" s="18">
        <v>339</v>
      </c>
      <c r="H8" s="26">
        <v>33.628318584070797</v>
      </c>
      <c r="I8" s="18">
        <v>2</v>
      </c>
      <c r="J8" s="18">
        <v>1</v>
      </c>
    </row>
    <row r="9" spans="1:12" x14ac:dyDescent="0.25">
      <c r="A9" s="5">
        <f t="shared" si="0"/>
        <v>7</v>
      </c>
      <c r="B9" s="15" t="s">
        <v>5</v>
      </c>
      <c r="C9" s="15" t="s">
        <v>31</v>
      </c>
      <c r="D9" s="18">
        <v>1573</v>
      </c>
      <c r="E9" s="18">
        <v>23071</v>
      </c>
      <c r="F9" s="18">
        <v>406</v>
      </c>
      <c r="G9" s="18">
        <v>1215</v>
      </c>
      <c r="H9" s="26">
        <v>33.415637860082306</v>
      </c>
      <c r="I9" s="19">
        <v>37</v>
      </c>
      <c r="J9" s="19">
        <v>7</v>
      </c>
    </row>
    <row r="10" spans="1:12" x14ac:dyDescent="0.25">
      <c r="A10" s="5">
        <f t="shared" si="0"/>
        <v>8</v>
      </c>
      <c r="B10" s="15" t="s">
        <v>17</v>
      </c>
      <c r="C10" s="15" t="s">
        <v>18</v>
      </c>
      <c r="D10" s="18">
        <v>32</v>
      </c>
      <c r="E10" s="18">
        <v>379</v>
      </c>
      <c r="F10" s="18">
        <v>11</v>
      </c>
      <c r="G10" s="18">
        <v>35</v>
      </c>
      <c r="H10" s="26">
        <v>31.428571428571427</v>
      </c>
      <c r="I10" s="18">
        <v>1</v>
      </c>
      <c r="J10" s="18">
        <v>1</v>
      </c>
    </row>
    <row r="11" spans="1:12" x14ac:dyDescent="0.25">
      <c r="A11" s="5">
        <f t="shared" si="0"/>
        <v>9</v>
      </c>
      <c r="B11" s="15" t="s">
        <v>23</v>
      </c>
      <c r="C11" s="15" t="s">
        <v>78</v>
      </c>
      <c r="D11" s="18">
        <v>48</v>
      </c>
      <c r="E11" s="18">
        <v>1155</v>
      </c>
      <c r="F11" s="18">
        <v>16</v>
      </c>
      <c r="G11" s="18">
        <v>57</v>
      </c>
      <c r="H11" s="26">
        <v>28.07017543859649</v>
      </c>
      <c r="I11" s="18">
        <v>1</v>
      </c>
      <c r="J11" s="18"/>
    </row>
    <row r="12" spans="1:12" x14ac:dyDescent="0.25">
      <c r="A12" s="5">
        <f t="shared" si="0"/>
        <v>10</v>
      </c>
      <c r="B12" s="15" t="s">
        <v>2</v>
      </c>
      <c r="C12" s="15" t="s">
        <v>72</v>
      </c>
      <c r="D12" s="18">
        <v>874</v>
      </c>
      <c r="E12" s="18">
        <v>18680</v>
      </c>
      <c r="F12" s="18">
        <v>87</v>
      </c>
      <c r="G12" s="18">
        <v>348</v>
      </c>
      <c r="H12" s="26">
        <v>25</v>
      </c>
      <c r="I12" s="18">
        <v>10</v>
      </c>
      <c r="J12" s="19">
        <v>2</v>
      </c>
    </row>
    <row r="13" spans="1:12" x14ac:dyDescent="0.25">
      <c r="A13" s="5">
        <f t="shared" si="0"/>
        <v>11</v>
      </c>
      <c r="B13" s="15" t="s">
        <v>5</v>
      </c>
      <c r="C13" s="15" t="s">
        <v>59</v>
      </c>
      <c r="D13" s="18">
        <v>810</v>
      </c>
      <c r="E13" s="18">
        <v>13387</v>
      </c>
      <c r="F13" s="18">
        <v>201</v>
      </c>
      <c r="G13" s="18">
        <v>847</v>
      </c>
      <c r="H13" s="26">
        <v>23.73081463990555</v>
      </c>
      <c r="I13" s="18">
        <v>18</v>
      </c>
      <c r="J13" s="18">
        <v>2</v>
      </c>
    </row>
    <row r="14" spans="1:12" x14ac:dyDescent="0.25">
      <c r="A14" s="5">
        <f t="shared" si="0"/>
        <v>12</v>
      </c>
      <c r="B14" s="15" t="s">
        <v>5</v>
      </c>
      <c r="C14" s="15" t="s">
        <v>53</v>
      </c>
      <c r="D14" s="18">
        <v>270</v>
      </c>
      <c r="E14" s="18">
        <v>4538</v>
      </c>
      <c r="F14" s="18">
        <v>92</v>
      </c>
      <c r="G14" s="18">
        <v>405</v>
      </c>
      <c r="H14" s="26">
        <v>22.716049382716051</v>
      </c>
      <c r="I14" s="18">
        <v>6</v>
      </c>
      <c r="J14" s="19">
        <v>2</v>
      </c>
    </row>
    <row r="15" spans="1:12" ht="15.75" customHeight="1" x14ac:dyDescent="0.25">
      <c r="A15" s="5">
        <f t="shared" si="0"/>
        <v>13</v>
      </c>
      <c r="B15" s="15" t="s">
        <v>38</v>
      </c>
      <c r="C15" s="15" t="s">
        <v>39</v>
      </c>
      <c r="D15" s="18">
        <v>748</v>
      </c>
      <c r="E15" s="18">
        <v>12575</v>
      </c>
      <c r="F15" s="18">
        <v>163</v>
      </c>
      <c r="G15" s="18">
        <v>697</v>
      </c>
      <c r="H15" s="26">
        <v>23.385939741750359</v>
      </c>
      <c r="I15" s="18">
        <v>26</v>
      </c>
      <c r="J15" s="19">
        <v>1</v>
      </c>
    </row>
    <row r="16" spans="1:12" x14ac:dyDescent="0.25">
      <c r="A16" s="5">
        <f t="shared" si="0"/>
        <v>14</v>
      </c>
      <c r="B16" s="15" t="s">
        <v>5</v>
      </c>
      <c r="C16" s="15" t="s">
        <v>21</v>
      </c>
      <c r="D16" s="18">
        <v>155</v>
      </c>
      <c r="E16" s="18">
        <v>2480</v>
      </c>
      <c r="F16" s="18">
        <v>65</v>
      </c>
      <c r="G16" s="18">
        <v>296</v>
      </c>
      <c r="H16" s="26">
        <v>21.95945945945946</v>
      </c>
      <c r="I16" s="18">
        <v>1</v>
      </c>
      <c r="J16" s="18"/>
    </row>
    <row r="17" spans="1:10" ht="16.5" customHeight="1" x14ac:dyDescent="0.25">
      <c r="A17" s="5">
        <f t="shared" si="0"/>
        <v>15</v>
      </c>
      <c r="B17" s="15" t="s">
        <v>8</v>
      </c>
      <c r="C17" s="15" t="s">
        <v>34</v>
      </c>
      <c r="D17" s="18">
        <v>305</v>
      </c>
      <c r="E17" s="18">
        <v>4950</v>
      </c>
      <c r="F17" s="18">
        <v>36</v>
      </c>
      <c r="G17" s="18">
        <v>173</v>
      </c>
      <c r="H17" s="26">
        <v>20.809248554913296</v>
      </c>
      <c r="I17" s="18">
        <v>1</v>
      </c>
      <c r="J17" s="18"/>
    </row>
    <row r="18" spans="1:10" x14ac:dyDescent="0.25">
      <c r="A18" s="5">
        <f t="shared" si="0"/>
        <v>16</v>
      </c>
      <c r="B18" s="15" t="s">
        <v>23</v>
      </c>
      <c r="C18" s="15" t="s">
        <v>24</v>
      </c>
      <c r="D18" s="18">
        <v>145</v>
      </c>
      <c r="E18" s="18">
        <v>1993</v>
      </c>
      <c r="F18" s="18">
        <v>29</v>
      </c>
      <c r="G18" s="18">
        <v>141</v>
      </c>
      <c r="H18" s="26">
        <v>20.567375886524822</v>
      </c>
      <c r="I18" s="18"/>
      <c r="J18" s="19">
        <v>1</v>
      </c>
    </row>
    <row r="19" spans="1:10" x14ac:dyDescent="0.25">
      <c r="A19" s="5">
        <f t="shared" si="0"/>
        <v>17</v>
      </c>
      <c r="B19" s="15" t="s">
        <v>5</v>
      </c>
      <c r="C19" s="15" t="s">
        <v>6</v>
      </c>
      <c r="D19" s="18">
        <v>614</v>
      </c>
      <c r="E19" s="18">
        <v>10275</v>
      </c>
      <c r="F19" s="18">
        <v>159</v>
      </c>
      <c r="G19" s="18">
        <v>814</v>
      </c>
      <c r="H19" s="26">
        <v>19.533169533169534</v>
      </c>
      <c r="I19" s="18">
        <v>18</v>
      </c>
      <c r="J19" s="19">
        <v>4</v>
      </c>
    </row>
    <row r="20" spans="1:10" x14ac:dyDescent="0.25">
      <c r="A20" s="5">
        <f t="shared" si="0"/>
        <v>18</v>
      </c>
      <c r="B20" s="15" t="s">
        <v>8</v>
      </c>
      <c r="C20" s="15" t="s">
        <v>9</v>
      </c>
      <c r="D20" s="18">
        <v>478</v>
      </c>
      <c r="E20" s="18">
        <v>9436</v>
      </c>
      <c r="F20" s="18">
        <v>116</v>
      </c>
      <c r="G20" s="18">
        <v>621</v>
      </c>
      <c r="H20" s="26">
        <v>18.679549114331724</v>
      </c>
      <c r="I20" s="19">
        <v>3</v>
      </c>
      <c r="J20" s="18"/>
    </row>
    <row r="21" spans="1:10" ht="16.5" customHeight="1" x14ac:dyDescent="0.25">
      <c r="A21" s="5">
        <f t="shared" si="0"/>
        <v>19</v>
      </c>
      <c r="B21" s="15" t="s">
        <v>14</v>
      </c>
      <c r="C21" s="15" t="s">
        <v>15</v>
      </c>
      <c r="D21" s="18">
        <v>411</v>
      </c>
      <c r="E21" s="18">
        <v>6923</v>
      </c>
      <c r="F21" s="18">
        <v>80</v>
      </c>
      <c r="G21" s="18">
        <v>414</v>
      </c>
      <c r="H21" s="26">
        <v>19.323671497584542</v>
      </c>
      <c r="I21" s="18">
        <v>8</v>
      </c>
      <c r="J21" s="18">
        <v>2</v>
      </c>
    </row>
    <row r="22" spans="1:10" x14ac:dyDescent="0.25">
      <c r="A22" s="5">
        <f t="shared" si="0"/>
        <v>20</v>
      </c>
      <c r="B22" s="15" t="s">
        <v>17</v>
      </c>
      <c r="C22" s="15" t="s">
        <v>57</v>
      </c>
      <c r="D22" s="18">
        <v>80</v>
      </c>
      <c r="E22" s="18">
        <v>1254</v>
      </c>
      <c r="F22" s="18">
        <v>26</v>
      </c>
      <c r="G22" s="18">
        <v>156</v>
      </c>
      <c r="H22" s="26">
        <v>16.666666666666664</v>
      </c>
      <c r="I22" s="19">
        <v>2</v>
      </c>
      <c r="J22" s="19">
        <v>2</v>
      </c>
    </row>
    <row r="23" spans="1:10" x14ac:dyDescent="0.25">
      <c r="A23" s="5">
        <f t="shared" si="0"/>
        <v>21</v>
      </c>
      <c r="B23" s="15" t="s">
        <v>2</v>
      </c>
      <c r="C23" s="15" t="s">
        <v>26</v>
      </c>
      <c r="D23" s="18">
        <v>397</v>
      </c>
      <c r="E23" s="18">
        <v>5942</v>
      </c>
      <c r="F23" s="18">
        <v>82</v>
      </c>
      <c r="G23" s="18">
        <v>474</v>
      </c>
      <c r="H23" s="26">
        <v>17.299578059071731</v>
      </c>
      <c r="I23" s="18">
        <v>6</v>
      </c>
      <c r="J23" s="18">
        <v>1</v>
      </c>
    </row>
    <row r="24" spans="1:10" x14ac:dyDescent="0.25">
      <c r="A24" s="5">
        <f t="shared" si="0"/>
        <v>22</v>
      </c>
      <c r="B24" s="15" t="s">
        <v>5</v>
      </c>
      <c r="C24" s="15" t="s">
        <v>20</v>
      </c>
      <c r="D24" s="18">
        <v>198</v>
      </c>
      <c r="E24" s="18">
        <v>2825</v>
      </c>
      <c r="F24" s="18">
        <v>66</v>
      </c>
      <c r="G24" s="18">
        <v>421</v>
      </c>
      <c r="H24" s="26">
        <v>15.676959619952493</v>
      </c>
      <c r="I24" s="18">
        <v>4</v>
      </c>
      <c r="J24" s="18"/>
    </row>
    <row r="25" spans="1:10" x14ac:dyDescent="0.25">
      <c r="A25" s="5">
        <f t="shared" si="0"/>
        <v>23</v>
      </c>
      <c r="B25" s="15" t="s">
        <v>11</v>
      </c>
      <c r="C25" s="15" t="s">
        <v>12</v>
      </c>
      <c r="D25" s="18">
        <v>84</v>
      </c>
      <c r="E25" s="18">
        <v>1680</v>
      </c>
      <c r="F25" s="18">
        <v>24</v>
      </c>
      <c r="G25" s="18">
        <v>152</v>
      </c>
      <c r="H25" s="26">
        <v>15.789473684210526</v>
      </c>
      <c r="I25" s="19">
        <v>2</v>
      </c>
      <c r="J25" s="19">
        <v>2</v>
      </c>
    </row>
    <row r="26" spans="1:10" ht="16.5" customHeight="1" x14ac:dyDescent="0.25">
      <c r="A26" s="5">
        <f t="shared" si="0"/>
        <v>24</v>
      </c>
      <c r="B26" s="15" t="s">
        <v>2</v>
      </c>
      <c r="C26" s="15" t="s">
        <v>28</v>
      </c>
      <c r="D26" s="18">
        <v>182</v>
      </c>
      <c r="E26" s="18">
        <v>3117</v>
      </c>
      <c r="F26" s="18">
        <v>46</v>
      </c>
      <c r="G26" s="18">
        <v>287</v>
      </c>
      <c r="H26" s="26">
        <v>16.027874564459928</v>
      </c>
      <c r="I26" s="18">
        <v>10</v>
      </c>
      <c r="J26" s="18">
        <v>3</v>
      </c>
    </row>
    <row r="27" spans="1:10" x14ac:dyDescent="0.25">
      <c r="A27" s="5">
        <f t="shared" si="0"/>
        <v>25</v>
      </c>
      <c r="B27" s="15" t="s">
        <v>23</v>
      </c>
      <c r="C27" s="15" t="s">
        <v>42</v>
      </c>
      <c r="D27" s="18">
        <v>634</v>
      </c>
      <c r="E27" s="18">
        <v>11938</v>
      </c>
      <c r="F27" s="18">
        <v>153</v>
      </c>
      <c r="G27" s="18">
        <v>1086</v>
      </c>
      <c r="H27" s="26">
        <v>14.088397790055248</v>
      </c>
      <c r="I27" s="18">
        <v>12</v>
      </c>
      <c r="J27" s="19">
        <v>11</v>
      </c>
    </row>
    <row r="28" spans="1:10" ht="16.5" customHeight="1" x14ac:dyDescent="0.25">
      <c r="A28" s="5">
        <f t="shared" si="0"/>
        <v>26</v>
      </c>
      <c r="B28" s="15" t="s">
        <v>17</v>
      </c>
      <c r="C28" s="15" t="s">
        <v>92</v>
      </c>
      <c r="D28" s="18">
        <v>10</v>
      </c>
      <c r="E28" s="18">
        <v>188</v>
      </c>
      <c r="F28" s="18">
        <v>7</v>
      </c>
      <c r="G28" s="18">
        <v>56</v>
      </c>
      <c r="H28" s="26">
        <v>12.5</v>
      </c>
      <c r="I28" s="18"/>
      <c r="J28" s="19"/>
    </row>
    <row r="29" spans="1:10" ht="16.5" customHeight="1" x14ac:dyDescent="0.25">
      <c r="A29" s="5">
        <f t="shared" si="0"/>
        <v>27</v>
      </c>
      <c r="B29" s="15" t="s">
        <v>2</v>
      </c>
      <c r="C29" s="15" t="s">
        <v>43</v>
      </c>
      <c r="D29" s="18">
        <v>151</v>
      </c>
      <c r="E29" s="18">
        <v>2060</v>
      </c>
      <c r="F29" s="18">
        <v>56</v>
      </c>
      <c r="G29" s="18">
        <v>441</v>
      </c>
      <c r="H29" s="26">
        <v>12.698412698412698</v>
      </c>
      <c r="I29" s="18">
        <v>4</v>
      </c>
      <c r="J29" s="19"/>
    </row>
    <row r="30" spans="1:10" ht="14.25" customHeight="1" x14ac:dyDescent="0.25">
      <c r="A30" s="5">
        <f t="shared" si="0"/>
        <v>28</v>
      </c>
      <c r="B30" s="15" t="s">
        <v>5</v>
      </c>
      <c r="C30" s="15" t="s">
        <v>27</v>
      </c>
      <c r="D30" s="18">
        <v>190</v>
      </c>
      <c r="E30" s="18">
        <v>3632</v>
      </c>
      <c r="F30" s="18">
        <v>71</v>
      </c>
      <c r="G30" s="18">
        <v>571</v>
      </c>
      <c r="H30" s="26">
        <v>12.43432574430823</v>
      </c>
      <c r="I30" s="19">
        <v>3</v>
      </c>
      <c r="J30" s="19">
        <v>1</v>
      </c>
    </row>
    <row r="31" spans="1:10" ht="15.75" customHeight="1" x14ac:dyDescent="0.25">
      <c r="A31" s="5">
        <f t="shared" si="0"/>
        <v>29</v>
      </c>
      <c r="B31" s="15" t="s">
        <v>8</v>
      </c>
      <c r="C31" s="15" t="s">
        <v>87</v>
      </c>
      <c r="D31" s="18">
        <v>47</v>
      </c>
      <c r="E31" s="18">
        <v>849</v>
      </c>
      <c r="F31" s="18">
        <v>15</v>
      </c>
      <c r="G31" s="18">
        <v>129</v>
      </c>
      <c r="H31" s="26">
        <v>11.627906976744185</v>
      </c>
      <c r="I31" s="18"/>
      <c r="J31" s="19"/>
    </row>
    <row r="32" spans="1:10" x14ac:dyDescent="0.25">
      <c r="A32" s="5">
        <f t="shared" si="0"/>
        <v>30</v>
      </c>
      <c r="B32" s="15" t="s">
        <v>14</v>
      </c>
      <c r="C32" s="15" t="s">
        <v>58</v>
      </c>
      <c r="D32" s="18">
        <v>203</v>
      </c>
      <c r="E32" s="18">
        <v>3884</v>
      </c>
      <c r="F32" s="18">
        <v>43</v>
      </c>
      <c r="G32" s="18">
        <v>392</v>
      </c>
      <c r="H32" s="26">
        <v>10.969387755102041</v>
      </c>
      <c r="I32" s="18">
        <v>18</v>
      </c>
      <c r="J32" s="18">
        <v>1</v>
      </c>
    </row>
    <row r="33" spans="1:10" ht="15.75" customHeight="1" x14ac:dyDescent="0.25">
      <c r="A33" s="5">
        <f t="shared" si="0"/>
        <v>31</v>
      </c>
      <c r="B33" s="15" t="s">
        <v>2</v>
      </c>
      <c r="C33" s="15" t="s">
        <v>36</v>
      </c>
      <c r="D33" s="18">
        <v>185</v>
      </c>
      <c r="E33" s="18">
        <v>2949</v>
      </c>
      <c r="F33" s="18">
        <v>50</v>
      </c>
      <c r="G33" s="18">
        <v>449</v>
      </c>
      <c r="H33" s="26">
        <v>11.1358574610245</v>
      </c>
      <c r="I33" s="18">
        <v>8</v>
      </c>
      <c r="J33" s="18">
        <v>1</v>
      </c>
    </row>
    <row r="34" spans="1:10" x14ac:dyDescent="0.25">
      <c r="A34" s="5">
        <f t="shared" si="0"/>
        <v>32</v>
      </c>
      <c r="B34" s="15" t="s">
        <v>23</v>
      </c>
      <c r="C34" s="15" t="s">
        <v>37</v>
      </c>
      <c r="D34" s="18">
        <v>207</v>
      </c>
      <c r="E34" s="18">
        <v>2953</v>
      </c>
      <c r="F34" s="18">
        <v>55</v>
      </c>
      <c r="G34" s="18">
        <v>522</v>
      </c>
      <c r="H34" s="26">
        <v>10.536398467432949</v>
      </c>
      <c r="I34" s="19">
        <v>13</v>
      </c>
      <c r="J34" s="19"/>
    </row>
    <row r="35" spans="1:10" x14ac:dyDescent="0.25">
      <c r="A35" s="5">
        <f t="shared" si="0"/>
        <v>33</v>
      </c>
      <c r="B35" s="15" t="s">
        <v>5</v>
      </c>
      <c r="C35" s="15" t="s">
        <v>55</v>
      </c>
      <c r="D35" s="18">
        <v>316</v>
      </c>
      <c r="E35" s="18">
        <v>6300</v>
      </c>
      <c r="F35" s="18">
        <v>65</v>
      </c>
      <c r="G35" s="18">
        <v>644</v>
      </c>
      <c r="H35" s="26">
        <v>10.093167701863354</v>
      </c>
      <c r="I35" s="18">
        <v>28</v>
      </c>
      <c r="J35" s="19"/>
    </row>
    <row r="36" spans="1:10" ht="15.75" customHeight="1" x14ac:dyDescent="0.25">
      <c r="A36" s="5">
        <f t="shared" si="0"/>
        <v>34</v>
      </c>
      <c r="B36" s="15" t="s">
        <v>5</v>
      </c>
      <c r="C36" s="15" t="s">
        <v>32</v>
      </c>
      <c r="D36" s="18">
        <v>106</v>
      </c>
      <c r="E36" s="18">
        <v>1913</v>
      </c>
      <c r="F36" s="18">
        <v>41</v>
      </c>
      <c r="G36" s="18">
        <v>417</v>
      </c>
      <c r="H36" s="26">
        <v>9.8321342925659465</v>
      </c>
      <c r="I36" s="19"/>
      <c r="J36" s="19"/>
    </row>
    <row r="37" spans="1:10" x14ac:dyDescent="0.25">
      <c r="A37" s="5">
        <f t="shared" si="0"/>
        <v>35</v>
      </c>
      <c r="B37" s="15" t="s">
        <v>2</v>
      </c>
      <c r="C37" s="15" t="s">
        <v>25</v>
      </c>
      <c r="D37" s="18">
        <v>175</v>
      </c>
      <c r="E37" s="18">
        <v>2305</v>
      </c>
      <c r="F37" s="18">
        <v>70</v>
      </c>
      <c r="G37" s="18">
        <v>733</v>
      </c>
      <c r="H37" s="26">
        <v>9.5497953615279663</v>
      </c>
      <c r="I37" s="19">
        <v>6</v>
      </c>
      <c r="J37" s="18"/>
    </row>
    <row r="38" spans="1:10" x14ac:dyDescent="0.25">
      <c r="A38" s="5">
        <f t="shared" si="0"/>
        <v>36</v>
      </c>
      <c r="B38" s="15" t="s">
        <v>2</v>
      </c>
      <c r="C38" s="15" t="s">
        <v>60</v>
      </c>
      <c r="D38" s="18">
        <v>146</v>
      </c>
      <c r="E38" s="18">
        <v>2758</v>
      </c>
      <c r="F38" s="18">
        <v>24</v>
      </c>
      <c r="G38" s="18">
        <v>251</v>
      </c>
      <c r="H38" s="26">
        <v>9.5617529880478092</v>
      </c>
      <c r="I38" s="19">
        <v>4</v>
      </c>
      <c r="J38" s="19"/>
    </row>
    <row r="39" spans="1:10" x14ac:dyDescent="0.25">
      <c r="A39" s="5">
        <f t="shared" si="0"/>
        <v>37</v>
      </c>
      <c r="B39" s="15" t="s">
        <v>17</v>
      </c>
      <c r="C39" s="15" t="s">
        <v>84</v>
      </c>
      <c r="D39" s="18">
        <v>37</v>
      </c>
      <c r="E39" s="18">
        <v>521</v>
      </c>
      <c r="F39" s="18">
        <v>10</v>
      </c>
      <c r="G39" s="18">
        <v>112</v>
      </c>
      <c r="H39" s="26">
        <v>8.9285714285714288</v>
      </c>
      <c r="I39" s="18">
        <v>3</v>
      </c>
      <c r="J39" s="19">
        <v>1</v>
      </c>
    </row>
    <row r="40" spans="1:10" x14ac:dyDescent="0.25">
      <c r="A40" s="5">
        <f t="shared" si="0"/>
        <v>38</v>
      </c>
      <c r="B40" s="15" t="s">
        <v>17</v>
      </c>
      <c r="C40" s="15" t="s">
        <v>90</v>
      </c>
      <c r="D40" s="18">
        <v>126</v>
      </c>
      <c r="E40" s="18">
        <v>2443</v>
      </c>
      <c r="F40" s="18">
        <v>43</v>
      </c>
      <c r="G40" s="18">
        <v>467</v>
      </c>
      <c r="H40" s="26">
        <v>9.2077087794432551</v>
      </c>
      <c r="I40" s="18">
        <v>1</v>
      </c>
      <c r="J40" s="18"/>
    </row>
    <row r="41" spans="1:10" x14ac:dyDescent="0.25">
      <c r="A41" s="5">
        <f t="shared" si="0"/>
        <v>39</v>
      </c>
      <c r="B41" s="15" t="s">
        <v>17</v>
      </c>
      <c r="C41" s="15" t="s">
        <v>44</v>
      </c>
      <c r="D41" s="18">
        <v>131</v>
      </c>
      <c r="E41" s="18">
        <v>1956</v>
      </c>
      <c r="F41" s="18">
        <v>29</v>
      </c>
      <c r="G41" s="18">
        <v>328</v>
      </c>
      <c r="H41" s="26">
        <v>8.8414634146341466</v>
      </c>
      <c r="I41" s="18">
        <v>12</v>
      </c>
      <c r="J41" s="19">
        <v>2</v>
      </c>
    </row>
    <row r="42" spans="1:10" x14ac:dyDescent="0.25">
      <c r="A42" s="5">
        <f t="shared" si="0"/>
        <v>40</v>
      </c>
      <c r="B42" s="15" t="s">
        <v>8</v>
      </c>
      <c r="C42" s="15" t="s">
        <v>86</v>
      </c>
      <c r="D42" s="18">
        <v>65</v>
      </c>
      <c r="E42" s="18">
        <v>1472</v>
      </c>
      <c r="F42" s="18">
        <v>23</v>
      </c>
      <c r="G42" s="18">
        <v>265</v>
      </c>
      <c r="H42" s="26">
        <v>8.6792452830188669</v>
      </c>
      <c r="I42" s="18"/>
      <c r="J42" s="19"/>
    </row>
    <row r="43" spans="1:10" x14ac:dyDescent="0.25">
      <c r="A43" s="5">
        <f t="shared" si="0"/>
        <v>41</v>
      </c>
      <c r="B43" s="15" t="s">
        <v>8</v>
      </c>
      <c r="C43" s="15" t="s">
        <v>16</v>
      </c>
      <c r="D43" s="18">
        <v>372</v>
      </c>
      <c r="E43" s="18">
        <v>6556</v>
      </c>
      <c r="F43" s="18">
        <v>108</v>
      </c>
      <c r="G43" s="18">
        <v>1256</v>
      </c>
      <c r="H43" s="26">
        <v>8.598726114649681</v>
      </c>
      <c r="I43" s="18"/>
      <c r="J43" s="19">
        <v>2</v>
      </c>
    </row>
    <row r="44" spans="1:10" x14ac:dyDescent="0.25">
      <c r="A44" s="5">
        <f t="shared" si="0"/>
        <v>42</v>
      </c>
      <c r="B44" s="15" t="s">
        <v>8</v>
      </c>
      <c r="C44" s="15" t="s">
        <v>10</v>
      </c>
      <c r="D44" s="18">
        <v>37</v>
      </c>
      <c r="E44" s="18">
        <v>775</v>
      </c>
      <c r="F44" s="18">
        <v>18</v>
      </c>
      <c r="G44" s="18">
        <v>190</v>
      </c>
      <c r="H44" s="26">
        <v>9.4736842105263168</v>
      </c>
      <c r="I44" s="18"/>
      <c r="J44" s="18">
        <v>1</v>
      </c>
    </row>
    <row r="45" spans="1:10" ht="15.75" customHeight="1" x14ac:dyDescent="0.25">
      <c r="A45" s="5">
        <f t="shared" si="0"/>
        <v>43</v>
      </c>
      <c r="B45" s="15" t="s">
        <v>14</v>
      </c>
      <c r="C45" s="15" t="s">
        <v>100</v>
      </c>
      <c r="D45" s="18">
        <v>164</v>
      </c>
      <c r="E45" s="18">
        <v>3395</v>
      </c>
      <c r="F45" s="18">
        <v>23</v>
      </c>
      <c r="G45" s="18">
        <v>269</v>
      </c>
      <c r="H45" s="26">
        <v>8.5501858736059475</v>
      </c>
      <c r="I45" s="18">
        <v>3</v>
      </c>
      <c r="J45" s="18">
        <v>1</v>
      </c>
    </row>
    <row r="46" spans="1:10" x14ac:dyDescent="0.25">
      <c r="A46" s="5">
        <f t="shared" si="0"/>
        <v>44</v>
      </c>
      <c r="B46" s="15" t="s">
        <v>2</v>
      </c>
      <c r="C46" s="15" t="s">
        <v>46</v>
      </c>
      <c r="D46" s="18">
        <v>322</v>
      </c>
      <c r="E46" s="18">
        <v>6111</v>
      </c>
      <c r="F46" s="18">
        <v>120</v>
      </c>
      <c r="G46" s="18">
        <v>1356</v>
      </c>
      <c r="H46" s="26">
        <v>8.8495575221238933</v>
      </c>
      <c r="I46" s="18">
        <v>6</v>
      </c>
      <c r="J46" s="19">
        <v>6</v>
      </c>
    </row>
    <row r="47" spans="1:10" x14ac:dyDescent="0.25">
      <c r="A47" s="5">
        <f t="shared" si="0"/>
        <v>45</v>
      </c>
      <c r="B47" s="15" t="s">
        <v>11</v>
      </c>
      <c r="C47" s="15" t="s">
        <v>33</v>
      </c>
      <c r="D47" s="18">
        <v>73</v>
      </c>
      <c r="E47" s="18">
        <v>1016</v>
      </c>
      <c r="F47" s="18">
        <v>29</v>
      </c>
      <c r="G47" s="18">
        <v>350</v>
      </c>
      <c r="H47" s="26">
        <v>8.2857142857142847</v>
      </c>
      <c r="I47" s="18">
        <v>1</v>
      </c>
      <c r="J47" s="18"/>
    </row>
    <row r="48" spans="1:10" x14ac:dyDescent="0.25">
      <c r="A48" s="5">
        <f t="shared" si="0"/>
        <v>46</v>
      </c>
      <c r="B48" s="15" t="s">
        <v>38</v>
      </c>
      <c r="C48" s="15" t="s">
        <v>96</v>
      </c>
      <c r="D48" s="18">
        <v>288</v>
      </c>
      <c r="E48" s="18">
        <v>5157</v>
      </c>
      <c r="F48" s="18">
        <v>54</v>
      </c>
      <c r="G48" s="18">
        <v>656</v>
      </c>
      <c r="H48" s="26">
        <v>8.2317073170731714</v>
      </c>
      <c r="I48" s="18">
        <v>19</v>
      </c>
      <c r="J48" s="19">
        <v>3</v>
      </c>
    </row>
    <row r="49" spans="1:10" x14ac:dyDescent="0.25">
      <c r="A49" s="5">
        <f t="shared" si="0"/>
        <v>47</v>
      </c>
      <c r="B49" s="15" t="s">
        <v>23</v>
      </c>
      <c r="C49" s="15" t="s">
        <v>62</v>
      </c>
      <c r="D49" s="18">
        <v>394</v>
      </c>
      <c r="E49" s="18">
        <v>7452</v>
      </c>
      <c r="F49" s="18">
        <v>41</v>
      </c>
      <c r="G49" s="18">
        <v>518</v>
      </c>
      <c r="H49" s="26">
        <v>7.9150579150579148</v>
      </c>
      <c r="I49" s="18">
        <v>3</v>
      </c>
      <c r="J49" s="19">
        <v>1</v>
      </c>
    </row>
    <row r="50" spans="1:10" x14ac:dyDescent="0.25">
      <c r="A50" s="5">
        <f t="shared" si="0"/>
        <v>48</v>
      </c>
      <c r="B50" s="15" t="s">
        <v>11</v>
      </c>
      <c r="C50" s="15" t="s">
        <v>66</v>
      </c>
      <c r="D50" s="18">
        <v>89</v>
      </c>
      <c r="E50" s="18">
        <v>1590</v>
      </c>
      <c r="F50" s="18">
        <v>22</v>
      </c>
      <c r="G50" s="18">
        <v>327</v>
      </c>
      <c r="H50" s="26">
        <v>6.7278287461773694</v>
      </c>
      <c r="I50" s="19">
        <v>9</v>
      </c>
      <c r="J50" s="19"/>
    </row>
    <row r="51" spans="1:10" x14ac:dyDescent="0.25">
      <c r="A51" s="5">
        <f t="shared" si="0"/>
        <v>49</v>
      </c>
      <c r="B51" s="15" t="s">
        <v>2</v>
      </c>
      <c r="C51" s="15" t="s">
        <v>48</v>
      </c>
      <c r="D51" s="18">
        <v>127</v>
      </c>
      <c r="E51" s="18">
        <v>2008</v>
      </c>
      <c r="F51" s="18">
        <v>24</v>
      </c>
      <c r="G51" s="18">
        <v>367</v>
      </c>
      <c r="H51" s="26">
        <v>6.5395095367847409</v>
      </c>
      <c r="I51" s="19">
        <v>4</v>
      </c>
      <c r="J51" s="19"/>
    </row>
    <row r="52" spans="1:10" x14ac:dyDescent="0.25">
      <c r="A52" s="5">
        <f t="shared" si="0"/>
        <v>50</v>
      </c>
      <c r="B52" s="15" t="s">
        <v>23</v>
      </c>
      <c r="C52" s="15" t="s">
        <v>67</v>
      </c>
      <c r="D52" s="18">
        <v>52</v>
      </c>
      <c r="E52" s="18">
        <v>948</v>
      </c>
      <c r="F52" s="18">
        <v>19</v>
      </c>
      <c r="G52" s="18">
        <v>262</v>
      </c>
      <c r="H52" s="26">
        <v>7.2519083969465647</v>
      </c>
      <c r="I52" s="18">
        <v>3</v>
      </c>
      <c r="J52" s="18"/>
    </row>
    <row r="53" spans="1:10" x14ac:dyDescent="0.25">
      <c r="A53" s="5">
        <f t="shared" si="0"/>
        <v>51</v>
      </c>
      <c r="B53" s="15" t="s">
        <v>11</v>
      </c>
      <c r="C53" s="15" t="s">
        <v>22</v>
      </c>
      <c r="D53" s="18">
        <v>89</v>
      </c>
      <c r="E53" s="18">
        <v>1642</v>
      </c>
      <c r="F53" s="18">
        <v>21</v>
      </c>
      <c r="G53" s="18">
        <v>324</v>
      </c>
      <c r="H53" s="26">
        <v>6.481481481481481</v>
      </c>
      <c r="I53" s="19">
        <v>7</v>
      </c>
      <c r="J53" s="19"/>
    </row>
    <row r="54" spans="1:10" x14ac:dyDescent="0.25">
      <c r="A54" s="5">
        <f t="shared" si="0"/>
        <v>52</v>
      </c>
      <c r="B54" s="15" t="s">
        <v>38</v>
      </c>
      <c r="C54" s="15" t="s">
        <v>76</v>
      </c>
      <c r="D54" s="18">
        <v>173</v>
      </c>
      <c r="E54" s="18">
        <v>2532</v>
      </c>
      <c r="F54" s="18">
        <v>59</v>
      </c>
      <c r="G54" s="18">
        <v>936</v>
      </c>
      <c r="H54" s="26">
        <v>6.3034188034188032</v>
      </c>
      <c r="I54" s="19">
        <v>2</v>
      </c>
      <c r="J54" s="19">
        <v>4</v>
      </c>
    </row>
    <row r="55" spans="1:10" x14ac:dyDescent="0.25">
      <c r="A55" s="5">
        <f t="shared" si="0"/>
        <v>53</v>
      </c>
      <c r="B55" s="15" t="s">
        <v>14</v>
      </c>
      <c r="C55" s="15" t="s">
        <v>64</v>
      </c>
      <c r="D55" s="18">
        <v>250</v>
      </c>
      <c r="E55" s="18">
        <v>3711</v>
      </c>
      <c r="F55" s="18">
        <v>71</v>
      </c>
      <c r="G55" s="18">
        <v>1138</v>
      </c>
      <c r="H55" s="26">
        <v>6.2390158172231986</v>
      </c>
      <c r="I55" s="18">
        <v>12</v>
      </c>
      <c r="J55" s="18">
        <v>5</v>
      </c>
    </row>
    <row r="56" spans="1:10" x14ac:dyDescent="0.25">
      <c r="A56" s="5">
        <f t="shared" si="0"/>
        <v>54</v>
      </c>
      <c r="B56" s="15" t="s">
        <v>2</v>
      </c>
      <c r="C56" s="15" t="s">
        <v>45</v>
      </c>
      <c r="D56" s="18">
        <v>88</v>
      </c>
      <c r="E56" s="18">
        <v>1743</v>
      </c>
      <c r="F56" s="18">
        <v>21</v>
      </c>
      <c r="G56" s="18">
        <v>326</v>
      </c>
      <c r="H56" s="26">
        <v>6.4417177914110431</v>
      </c>
      <c r="I56" s="18">
        <v>6</v>
      </c>
      <c r="J56" s="18"/>
    </row>
    <row r="57" spans="1:10" x14ac:dyDescent="0.25">
      <c r="A57" s="5">
        <f t="shared" si="0"/>
        <v>55</v>
      </c>
      <c r="B57" s="15" t="s">
        <v>11</v>
      </c>
      <c r="C57" s="15" t="s">
        <v>35</v>
      </c>
      <c r="D57" s="18">
        <v>60</v>
      </c>
      <c r="E57" s="18">
        <v>863</v>
      </c>
      <c r="F57" s="18">
        <v>12</v>
      </c>
      <c r="G57" s="18">
        <v>220</v>
      </c>
      <c r="H57" s="26">
        <v>5.4545454545454541</v>
      </c>
      <c r="I57" s="19">
        <v>1</v>
      </c>
      <c r="J57" s="19">
        <v>1</v>
      </c>
    </row>
    <row r="58" spans="1:10" ht="14.25" customHeight="1" x14ac:dyDescent="0.25">
      <c r="A58" s="5">
        <f t="shared" si="0"/>
        <v>56</v>
      </c>
      <c r="B58" s="15" t="s">
        <v>2</v>
      </c>
      <c r="C58" s="15" t="s">
        <v>52</v>
      </c>
      <c r="D58" s="18">
        <v>78</v>
      </c>
      <c r="E58" s="18">
        <v>1228</v>
      </c>
      <c r="F58" s="18">
        <v>21</v>
      </c>
      <c r="G58" s="18">
        <v>437</v>
      </c>
      <c r="H58" s="26">
        <v>4.805491990846682</v>
      </c>
      <c r="I58" s="18">
        <v>6</v>
      </c>
      <c r="J58" s="18">
        <v>1</v>
      </c>
    </row>
    <row r="59" spans="1:10" x14ac:dyDescent="0.25">
      <c r="A59" s="5">
        <f t="shared" si="0"/>
        <v>57</v>
      </c>
      <c r="B59" s="15" t="s">
        <v>23</v>
      </c>
      <c r="C59" s="15" t="s">
        <v>91</v>
      </c>
      <c r="D59" s="18">
        <v>25</v>
      </c>
      <c r="E59" s="18">
        <v>463</v>
      </c>
      <c r="F59" s="18">
        <v>7</v>
      </c>
      <c r="G59" s="18">
        <v>143</v>
      </c>
      <c r="H59" s="26">
        <v>4.895104895104895</v>
      </c>
      <c r="I59" s="18"/>
      <c r="J59" s="19"/>
    </row>
    <row r="60" spans="1:10" x14ac:dyDescent="0.25">
      <c r="A60" s="5">
        <f t="shared" si="0"/>
        <v>58</v>
      </c>
      <c r="B60" s="15" t="s">
        <v>17</v>
      </c>
      <c r="C60" s="15" t="s">
        <v>73</v>
      </c>
      <c r="D60" s="18">
        <v>121</v>
      </c>
      <c r="E60" s="18">
        <v>2365</v>
      </c>
      <c r="F60" s="18">
        <v>19</v>
      </c>
      <c r="G60" s="18">
        <v>516</v>
      </c>
      <c r="H60" s="26">
        <v>3.6821705426356592</v>
      </c>
      <c r="I60" s="18">
        <v>2</v>
      </c>
      <c r="J60" s="19"/>
    </row>
    <row r="61" spans="1:10" x14ac:dyDescent="0.25">
      <c r="A61" s="5">
        <f t="shared" si="0"/>
        <v>59</v>
      </c>
      <c r="B61" s="15" t="s">
        <v>5</v>
      </c>
      <c r="C61" s="15" t="s">
        <v>56</v>
      </c>
      <c r="D61" s="18">
        <v>229</v>
      </c>
      <c r="E61" s="18">
        <v>3679</v>
      </c>
      <c r="F61" s="18">
        <v>62</v>
      </c>
      <c r="G61" s="18">
        <v>1542</v>
      </c>
      <c r="H61" s="26">
        <v>4.0207522697795071</v>
      </c>
      <c r="I61" s="18">
        <v>10</v>
      </c>
      <c r="J61" s="19">
        <v>5</v>
      </c>
    </row>
    <row r="62" spans="1:10" ht="15.75" customHeight="1" x14ac:dyDescent="0.25">
      <c r="A62" s="5">
        <f t="shared" si="0"/>
        <v>60</v>
      </c>
      <c r="B62" s="15" t="s">
        <v>5</v>
      </c>
      <c r="C62" s="15" t="s">
        <v>77</v>
      </c>
      <c r="D62" s="18">
        <v>13</v>
      </c>
      <c r="E62" s="18">
        <v>192</v>
      </c>
      <c r="F62" s="18">
        <v>9</v>
      </c>
      <c r="G62" s="18">
        <v>252</v>
      </c>
      <c r="H62" s="26">
        <v>3.5714285714285712</v>
      </c>
      <c r="I62" s="18"/>
      <c r="J62" s="19"/>
    </row>
    <row r="63" spans="1:10" x14ac:dyDescent="0.25">
      <c r="A63" s="5">
        <f t="shared" si="0"/>
        <v>61</v>
      </c>
      <c r="B63" s="15" t="s">
        <v>5</v>
      </c>
      <c r="C63" s="15" t="s">
        <v>54</v>
      </c>
      <c r="D63" s="18">
        <v>58</v>
      </c>
      <c r="E63" s="18">
        <v>903</v>
      </c>
      <c r="F63" s="18">
        <v>32</v>
      </c>
      <c r="G63" s="18">
        <v>857</v>
      </c>
      <c r="H63" s="26">
        <v>3.7339556592765457</v>
      </c>
      <c r="I63" s="19">
        <v>8</v>
      </c>
      <c r="J63" s="19"/>
    </row>
    <row r="64" spans="1:10" x14ac:dyDescent="0.25">
      <c r="A64" s="5">
        <f t="shared" si="0"/>
        <v>62</v>
      </c>
      <c r="B64" s="15" t="s">
        <v>38</v>
      </c>
      <c r="C64" s="15" t="s">
        <v>50</v>
      </c>
      <c r="D64" s="18">
        <v>148</v>
      </c>
      <c r="E64" s="18">
        <v>2640</v>
      </c>
      <c r="F64" s="18">
        <v>35</v>
      </c>
      <c r="G64" s="18">
        <v>978</v>
      </c>
      <c r="H64" s="26">
        <v>3.5787321063394684</v>
      </c>
      <c r="I64" s="19">
        <v>11</v>
      </c>
      <c r="J64" s="19">
        <v>5</v>
      </c>
    </row>
    <row r="65" spans="1:10" x14ac:dyDescent="0.25">
      <c r="A65" s="5">
        <f t="shared" si="0"/>
        <v>63</v>
      </c>
      <c r="B65" s="15" t="s">
        <v>38</v>
      </c>
      <c r="C65" s="15" t="s">
        <v>89</v>
      </c>
      <c r="D65" s="18">
        <v>33</v>
      </c>
      <c r="E65" s="18">
        <v>365</v>
      </c>
      <c r="F65" s="18">
        <v>6</v>
      </c>
      <c r="G65" s="18">
        <v>149</v>
      </c>
      <c r="H65" s="26">
        <v>4.0268456375838921</v>
      </c>
      <c r="I65" s="18">
        <v>2</v>
      </c>
      <c r="J65" s="19">
        <v>1</v>
      </c>
    </row>
    <row r="66" spans="1:10" x14ac:dyDescent="0.25">
      <c r="A66" s="5">
        <f t="shared" si="0"/>
        <v>64</v>
      </c>
      <c r="B66" s="15" t="s">
        <v>38</v>
      </c>
      <c r="C66" s="15" t="s">
        <v>102</v>
      </c>
      <c r="D66" s="18">
        <v>36</v>
      </c>
      <c r="E66" s="18">
        <v>790</v>
      </c>
      <c r="F66" s="18">
        <v>8</v>
      </c>
      <c r="G66" s="18">
        <v>179</v>
      </c>
      <c r="H66" s="26">
        <v>4.4692737430167595</v>
      </c>
      <c r="I66" s="18">
        <v>4</v>
      </c>
      <c r="J66" s="19"/>
    </row>
    <row r="67" spans="1:10" x14ac:dyDescent="0.25">
      <c r="A67" s="5">
        <f t="shared" si="0"/>
        <v>65</v>
      </c>
      <c r="B67" s="15" t="s">
        <v>14</v>
      </c>
      <c r="C67" s="15" t="s">
        <v>51</v>
      </c>
      <c r="D67" s="18">
        <v>8</v>
      </c>
      <c r="E67" s="18">
        <v>123</v>
      </c>
      <c r="F67" s="18">
        <v>5</v>
      </c>
      <c r="G67" s="18">
        <v>129</v>
      </c>
      <c r="H67" s="26">
        <v>3.8759689922480618</v>
      </c>
      <c r="I67" s="18"/>
      <c r="J67" s="18"/>
    </row>
    <row r="68" spans="1:10" x14ac:dyDescent="0.25">
      <c r="A68" s="5">
        <f t="shared" si="0"/>
        <v>66</v>
      </c>
      <c r="B68" s="15" t="s">
        <v>2</v>
      </c>
      <c r="C68" s="15" t="s">
        <v>29</v>
      </c>
      <c r="D68" s="18">
        <v>28</v>
      </c>
      <c r="E68" s="18">
        <v>485</v>
      </c>
      <c r="F68" s="18">
        <v>12</v>
      </c>
      <c r="G68" s="18">
        <v>291</v>
      </c>
      <c r="H68" s="26">
        <v>4.1237113402061851</v>
      </c>
      <c r="I68" s="18">
        <v>2</v>
      </c>
      <c r="J68" s="19"/>
    </row>
    <row r="69" spans="1:10" x14ac:dyDescent="0.25">
      <c r="A69" s="5">
        <f t="shared" ref="A69:A82" si="1">A68+1</f>
        <v>67</v>
      </c>
      <c r="B69" s="15" t="s">
        <v>17</v>
      </c>
      <c r="C69" s="15" t="s">
        <v>63</v>
      </c>
      <c r="D69" s="18">
        <v>36</v>
      </c>
      <c r="E69" s="18">
        <v>524</v>
      </c>
      <c r="F69" s="18">
        <v>9</v>
      </c>
      <c r="G69" s="18">
        <v>295</v>
      </c>
      <c r="H69" s="26">
        <v>3.050847457627119</v>
      </c>
      <c r="I69" s="19"/>
      <c r="J69" s="19"/>
    </row>
    <row r="70" spans="1:10" x14ac:dyDescent="0.25">
      <c r="A70" s="5">
        <f t="shared" si="1"/>
        <v>68</v>
      </c>
      <c r="B70" s="15" t="s">
        <v>17</v>
      </c>
      <c r="C70" s="15" t="s">
        <v>74</v>
      </c>
      <c r="D70" s="18">
        <v>50</v>
      </c>
      <c r="E70" s="18">
        <v>954</v>
      </c>
      <c r="F70" s="18">
        <v>14</v>
      </c>
      <c r="G70" s="18">
        <v>561</v>
      </c>
      <c r="H70" s="26">
        <v>2.4955436720142603</v>
      </c>
      <c r="I70" s="18">
        <v>4</v>
      </c>
      <c r="J70" s="19">
        <v>2</v>
      </c>
    </row>
    <row r="71" spans="1:10" x14ac:dyDescent="0.25">
      <c r="A71" s="5">
        <f t="shared" si="1"/>
        <v>69</v>
      </c>
      <c r="B71" s="15" t="s">
        <v>5</v>
      </c>
      <c r="C71" s="15" t="s">
        <v>41</v>
      </c>
      <c r="D71" s="18">
        <v>29</v>
      </c>
      <c r="E71" s="18">
        <v>434</v>
      </c>
      <c r="F71" s="18">
        <v>9</v>
      </c>
      <c r="G71" s="18">
        <v>289</v>
      </c>
      <c r="H71" s="26">
        <v>3.1141868512110724</v>
      </c>
      <c r="I71" s="18">
        <v>2</v>
      </c>
      <c r="J71" s="19"/>
    </row>
    <row r="72" spans="1:10" x14ac:dyDescent="0.25">
      <c r="A72" s="5">
        <f t="shared" si="1"/>
        <v>70</v>
      </c>
      <c r="B72" s="15" t="s">
        <v>5</v>
      </c>
      <c r="C72" s="15" t="s">
        <v>68</v>
      </c>
      <c r="D72" s="18">
        <v>51</v>
      </c>
      <c r="E72" s="18">
        <v>701</v>
      </c>
      <c r="F72" s="18">
        <v>19</v>
      </c>
      <c r="G72" s="18">
        <v>587</v>
      </c>
      <c r="H72" s="26">
        <v>3.2367972742759794</v>
      </c>
      <c r="I72" s="19">
        <v>3</v>
      </c>
      <c r="J72" s="19"/>
    </row>
    <row r="73" spans="1:10" x14ac:dyDescent="0.25">
      <c r="A73" s="5">
        <f t="shared" si="1"/>
        <v>71</v>
      </c>
      <c r="B73" s="15" t="s">
        <v>11</v>
      </c>
      <c r="C73" s="15" t="s">
        <v>13</v>
      </c>
      <c r="D73" s="18">
        <v>14</v>
      </c>
      <c r="E73" s="18">
        <v>344</v>
      </c>
      <c r="F73" s="18">
        <v>5</v>
      </c>
      <c r="G73" s="18">
        <v>165</v>
      </c>
      <c r="H73" s="26">
        <v>3.0303030303030303</v>
      </c>
      <c r="I73" s="18"/>
      <c r="J73" s="19"/>
    </row>
    <row r="74" spans="1:10" x14ac:dyDescent="0.25">
      <c r="A74" s="5">
        <f t="shared" si="1"/>
        <v>72</v>
      </c>
      <c r="B74" s="15" t="s">
        <v>11</v>
      </c>
      <c r="C74" s="15" t="s">
        <v>19</v>
      </c>
      <c r="D74" s="18">
        <v>73</v>
      </c>
      <c r="E74" s="18">
        <v>923</v>
      </c>
      <c r="F74" s="18">
        <v>6</v>
      </c>
      <c r="G74" s="18">
        <v>175</v>
      </c>
      <c r="H74" s="26">
        <v>3.4285714285714288</v>
      </c>
      <c r="I74" s="18">
        <v>3</v>
      </c>
      <c r="J74" s="18">
        <v>3</v>
      </c>
    </row>
    <row r="75" spans="1:10" x14ac:dyDescent="0.25">
      <c r="A75" s="5">
        <f t="shared" si="1"/>
        <v>73</v>
      </c>
      <c r="B75" s="15" t="s">
        <v>38</v>
      </c>
      <c r="C75" s="15" t="s">
        <v>71</v>
      </c>
      <c r="D75" s="18">
        <v>21</v>
      </c>
      <c r="E75" s="18">
        <v>301</v>
      </c>
      <c r="F75" s="18">
        <v>8</v>
      </c>
      <c r="G75" s="18">
        <v>307</v>
      </c>
      <c r="H75" s="26">
        <v>2.6058631921824107</v>
      </c>
      <c r="I75" s="19">
        <v>3</v>
      </c>
      <c r="J75" s="19"/>
    </row>
    <row r="76" spans="1:10" x14ac:dyDescent="0.25">
      <c r="A76" s="5">
        <f t="shared" si="1"/>
        <v>74</v>
      </c>
      <c r="B76" s="15" t="s">
        <v>14</v>
      </c>
      <c r="C76" s="15" t="s">
        <v>47</v>
      </c>
      <c r="D76" s="18">
        <v>123</v>
      </c>
      <c r="E76" s="18">
        <v>2211</v>
      </c>
      <c r="F76" s="18">
        <v>25</v>
      </c>
      <c r="G76" s="18">
        <v>853</v>
      </c>
      <c r="H76" s="26">
        <v>2.9308323563892147</v>
      </c>
      <c r="I76" s="18">
        <v>11</v>
      </c>
      <c r="J76" s="19">
        <v>1</v>
      </c>
    </row>
    <row r="77" spans="1:10" x14ac:dyDescent="0.25">
      <c r="A77" s="5">
        <f t="shared" si="1"/>
        <v>75</v>
      </c>
      <c r="B77" s="15" t="s">
        <v>17</v>
      </c>
      <c r="C77" s="15" t="s">
        <v>83</v>
      </c>
      <c r="D77" s="18">
        <v>2</v>
      </c>
      <c r="E77" s="18">
        <v>14</v>
      </c>
      <c r="F77" s="18">
        <v>1</v>
      </c>
      <c r="G77" s="18">
        <v>55</v>
      </c>
      <c r="H77" s="26">
        <v>1.8181818181818181</v>
      </c>
      <c r="I77" s="18"/>
      <c r="J77" s="19"/>
    </row>
    <row r="78" spans="1:10" x14ac:dyDescent="0.25">
      <c r="A78" s="5">
        <f t="shared" si="1"/>
        <v>76</v>
      </c>
      <c r="B78" s="15" t="s">
        <v>11</v>
      </c>
      <c r="C78" s="15" t="s">
        <v>61</v>
      </c>
      <c r="D78" s="18">
        <v>25</v>
      </c>
      <c r="E78" s="18">
        <v>286</v>
      </c>
      <c r="F78" s="18">
        <v>8</v>
      </c>
      <c r="G78" s="18">
        <v>338</v>
      </c>
      <c r="H78" s="26">
        <v>2.3668639053254439</v>
      </c>
      <c r="I78" s="18">
        <v>1</v>
      </c>
      <c r="J78" s="18">
        <v>3</v>
      </c>
    </row>
    <row r="79" spans="1:10" x14ac:dyDescent="0.25">
      <c r="A79" s="5">
        <f t="shared" si="1"/>
        <v>77</v>
      </c>
      <c r="B79" s="15" t="s">
        <v>11</v>
      </c>
      <c r="C79" s="15" t="s">
        <v>70</v>
      </c>
      <c r="D79" s="18">
        <v>74</v>
      </c>
      <c r="E79" s="18">
        <v>1508</v>
      </c>
      <c r="F79" s="18">
        <v>13</v>
      </c>
      <c r="G79" s="18">
        <v>636</v>
      </c>
      <c r="H79" s="26">
        <v>2.0440251572327042</v>
      </c>
      <c r="I79" s="19">
        <v>17</v>
      </c>
      <c r="J79" s="19"/>
    </row>
    <row r="80" spans="1:10" x14ac:dyDescent="0.25">
      <c r="A80" s="5">
        <f t="shared" si="1"/>
        <v>78</v>
      </c>
      <c r="B80" s="15" t="s">
        <v>8</v>
      </c>
      <c r="C80" s="15" t="s">
        <v>40</v>
      </c>
      <c r="D80" s="18">
        <v>12</v>
      </c>
      <c r="E80" s="18">
        <v>275</v>
      </c>
      <c r="F80" s="18">
        <v>8</v>
      </c>
      <c r="G80" s="18">
        <v>479</v>
      </c>
      <c r="H80" s="26">
        <v>1.6701461377870561</v>
      </c>
      <c r="I80" s="18"/>
      <c r="J80" s="18"/>
    </row>
    <row r="81" spans="1:12" x14ac:dyDescent="0.25">
      <c r="A81" s="5">
        <f t="shared" si="1"/>
        <v>79</v>
      </c>
      <c r="B81" s="15" t="s">
        <v>38</v>
      </c>
      <c r="C81" s="15" t="s">
        <v>65</v>
      </c>
      <c r="D81" s="18">
        <v>49</v>
      </c>
      <c r="E81" s="18">
        <v>915</v>
      </c>
      <c r="F81" s="18">
        <v>12</v>
      </c>
      <c r="G81" s="18">
        <v>757</v>
      </c>
      <c r="H81" s="26">
        <v>1.5852047556142668</v>
      </c>
      <c r="I81" s="18">
        <v>3</v>
      </c>
      <c r="J81" s="19">
        <v>5</v>
      </c>
    </row>
    <row r="82" spans="1:12" x14ac:dyDescent="0.25">
      <c r="A82" s="5">
        <f t="shared" si="1"/>
        <v>80</v>
      </c>
      <c r="B82" s="15" t="s">
        <v>17</v>
      </c>
      <c r="C82" s="15" t="s">
        <v>85</v>
      </c>
      <c r="D82" s="18">
        <v>66</v>
      </c>
      <c r="E82" s="18">
        <v>1461</v>
      </c>
      <c r="F82" s="18">
        <v>6</v>
      </c>
      <c r="G82" s="18">
        <v>625</v>
      </c>
      <c r="H82" s="26">
        <v>0.96</v>
      </c>
      <c r="I82" s="19">
        <v>9</v>
      </c>
      <c r="J82" s="19"/>
    </row>
    <row r="83" spans="1:12" x14ac:dyDescent="0.25">
      <c r="A83" s="5">
        <f>A82+1</f>
        <v>81</v>
      </c>
      <c r="B83" s="15" t="s">
        <v>11</v>
      </c>
      <c r="C83" s="15" t="s">
        <v>101</v>
      </c>
      <c r="D83" s="18">
        <v>1</v>
      </c>
      <c r="E83" s="18">
        <v>5</v>
      </c>
      <c r="F83" s="18">
        <v>1</v>
      </c>
      <c r="G83" s="18">
        <v>199</v>
      </c>
      <c r="H83" s="26">
        <v>0.50251256281407031</v>
      </c>
      <c r="I83" s="18"/>
      <c r="J83" s="19"/>
    </row>
    <row r="84" spans="1:12" x14ac:dyDescent="0.25">
      <c r="A84" s="5">
        <f>A83+1</f>
        <v>82</v>
      </c>
      <c r="B84" s="15" t="s">
        <v>38</v>
      </c>
      <c r="C84" s="15" t="s">
        <v>88</v>
      </c>
      <c r="D84" s="18">
        <v>36</v>
      </c>
      <c r="E84" s="18">
        <v>701</v>
      </c>
      <c r="F84" s="18">
        <v>8</v>
      </c>
      <c r="G84" s="18">
        <v>696</v>
      </c>
      <c r="H84" s="26">
        <v>1.1494252873563218</v>
      </c>
      <c r="I84" s="19">
        <v>5</v>
      </c>
      <c r="J84" s="19">
        <v>1</v>
      </c>
    </row>
    <row r="85" spans="1:12" x14ac:dyDescent="0.25">
      <c r="A85" s="20">
        <v>83</v>
      </c>
      <c r="B85" s="21" t="s">
        <v>2</v>
      </c>
      <c r="C85" s="21" t="s">
        <v>75</v>
      </c>
      <c r="D85" s="22">
        <v>19</v>
      </c>
      <c r="E85" s="22">
        <v>380</v>
      </c>
      <c r="F85" s="22">
        <v>5</v>
      </c>
      <c r="G85" s="22">
        <v>1732</v>
      </c>
      <c r="H85" s="26">
        <v>0.28868360277136257</v>
      </c>
      <c r="I85" s="22">
        <v>1</v>
      </c>
      <c r="J85" s="22"/>
    </row>
    <row r="86" spans="1:12" ht="12.75" customHeight="1" x14ac:dyDescent="0.25">
      <c r="A86" s="12" t="s">
        <v>82</v>
      </c>
      <c r="B86" s="10"/>
      <c r="C86" s="10"/>
      <c r="D86" s="23">
        <f>SUBTOTAL(109,Таблица1[Кол-во уроков])</f>
        <v>20073</v>
      </c>
      <c r="E86" s="23">
        <f>SUBTOTAL(109,Таблица1[Просмотров])</f>
        <v>343585</v>
      </c>
      <c r="F86" s="23">
        <f>SUBTOTAL(109,Таблица1[ Кол-во школ, принявших участие])</f>
        <v>4779</v>
      </c>
      <c r="G86" s="23">
        <f>SUBTOTAL(109,Таблица1[Кол-во школ  в регионе всего*])</f>
        <v>40235</v>
      </c>
      <c r="H86" s="24">
        <f>Таблица1[[#Totals],[ Кол-во школ, принявших участие]]/Таблица1[[#Totals],[Кол-во школ  в регионе всего*]]*100</f>
        <v>11.877718404374301</v>
      </c>
      <c r="I86" s="25">
        <f>SUBTOTAL(109,Таблица1[Кол-во ПОО, принявших участие])</f>
        <v>493</v>
      </c>
      <c r="J86" s="25">
        <f>SUBTOTAL(109,Таблица1[Организации для детей-сирот и детей оставшихся без попечения родителей])</f>
        <v>109</v>
      </c>
    </row>
    <row r="87" spans="1:12" ht="12.75" customHeight="1" x14ac:dyDescent="0.25">
      <c r="A87" s="12"/>
      <c r="B87" s="10"/>
      <c r="C87" s="10"/>
      <c r="D87" s="10"/>
      <c r="E87" s="10"/>
      <c r="F87" s="10"/>
      <c r="G87" s="10"/>
      <c r="H87" s="11"/>
      <c r="I87" s="13"/>
      <c r="J87" s="14"/>
      <c r="K87" s="14"/>
      <c r="L87" s="13"/>
    </row>
    <row r="88" spans="1:12" ht="32.25" customHeight="1" x14ac:dyDescent="0.25">
      <c r="A88" s="28" t="s">
        <v>98</v>
      </c>
      <c r="B88" s="28"/>
      <c r="C88" s="28"/>
      <c r="D88" s="28"/>
      <c r="E88" s="28"/>
      <c r="F88" s="28"/>
      <c r="G88" s="28"/>
      <c r="H88" s="28"/>
      <c r="I88" s="28"/>
      <c r="J88" s="28"/>
      <c r="K88" s="16"/>
      <c r="L88" s="16"/>
    </row>
    <row r="89" spans="1:12" x14ac:dyDescent="0.25">
      <c r="A89" s="6"/>
      <c r="B89" s="6"/>
      <c r="C89" s="6"/>
      <c r="D89" s="6"/>
      <c r="E89" s="6"/>
      <c r="F89" s="6"/>
      <c r="G89" s="6"/>
      <c r="H89" s="8"/>
    </row>
  </sheetData>
  <mergeCells count="2">
    <mergeCell ref="A1:J1"/>
    <mergeCell ref="A88:J88"/>
  </mergeCells>
  <pageMargins left="0.70866141732283472" right="0.70866141732283472" top="0.55118110236220474" bottom="0.55118110236220474" header="0.31496062992125984" footer="0.31496062992125984"/>
  <pageSetup paperSize="9" scale="66" fitToHeight="0" orientation="landscape" r:id="rId1"/>
  <rowBreaks count="1" manualBreakCount="1">
    <brk id="43" max="9" man="1"/>
  </rowBreak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Рейтинг регионов</vt:lpstr>
      <vt:lpstr>'Рейтинг регионов'!Область_печати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Морозова Светлана Александровна</dc:creator>
  <cp:lastModifiedBy>Светлана</cp:lastModifiedBy>
  <cp:lastPrinted>2020-02-04T12:03:49Z</cp:lastPrinted>
  <dcterms:created xsi:type="dcterms:W3CDTF">2018-09-24T10:12:50Z</dcterms:created>
  <dcterms:modified xsi:type="dcterms:W3CDTF">2020-10-19T07:51:49Z</dcterms:modified>
</cp:coreProperties>
</file>